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главная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<sst xmlns="http://schemas.openxmlformats.org/spreadsheetml/2006/main" count="27" uniqueCount="27">
  <si>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</t>
  </si>
  <si>
    <t>группа затрат</t>
  </si>
  <si>
    <t>сумма, тыс.р. в мес.</t>
  </si>
  <si>
    <t>руб. на 1 кв.м.</t>
  </si>
  <si>
    <t>Плановый расчет затрат на техобслуживание</t>
  </si>
  <si>
    <t>в Адлерском районе города Сочи</t>
  </si>
  <si>
    <t>Итого затрат, направленных на техсодержание</t>
  </si>
  <si>
    <t>Всего плановые среднемесячные затраты</t>
  </si>
  <si>
    <t>директор управляющей компании</t>
  </si>
  <si>
    <t>ООО "Элит Тауэрс"</t>
  </si>
  <si>
    <t>Кондратчик Н.В.</t>
  </si>
  <si>
    <t>затраты, направленные на техническое содержание</t>
  </si>
  <si>
    <t>жилого дома по ул. Куйбышева, 5</t>
  </si>
  <si>
    <t>затраты управляющей компании</t>
  </si>
  <si>
    <t>Благоустройство придомовой территории (покупка зеленых насаждений, земли)</t>
  </si>
  <si>
    <t>Общая площадь квартир и офисов (без площади лоджий), без помещений цоколя</t>
  </si>
  <si>
    <t>Общая площадь помещений цоколя с к=0,5</t>
  </si>
  <si>
    <t>Итого общая площадь здания для расчета</t>
  </si>
  <si>
    <t>Обслуживание лифтов (текущее обслуживание с диспететчирезацией - 12,0, ежегодная проверка - 2,0, обязательное страхование лифтов - 1,0)</t>
  </si>
  <si>
    <t>Расходы на содержание сотрудников технической службы - заработная плата (главный инженер - 9570 на руки, комендант - 4350 на руки), налоги с з/платы (30,5% с ФЗП и 13% налог с доходов)</t>
  </si>
  <si>
    <t>Расходы Управляющей компании (уплата налога по упрощенной системе налогообложения, канцелярские расходы, банковское обслуживание, почтовые расходы, зарплата аппарата управления (дирекция, бухгалтерия), налоги с зарплаты, аренда, офисные расходы, рентабельность) - 20% от п.11</t>
  </si>
  <si>
    <t>Организация текущего ремонта (замена лампочек, установка дополнительного освещения на придомовой территории, установка доводчиков, замена замков, мелкий ремонт, расходные материалы для уборщицы, сантехника, электрика, озеленителя и т.п.)</t>
  </si>
  <si>
    <t>Техническое обслуживание инженерных систем: обслуживание насоса водоснабжения, слаботочных систем</t>
  </si>
  <si>
    <t>Прочие расходы, не включенные в п. 1-7</t>
  </si>
  <si>
    <t>с 1 января 2013 года</t>
  </si>
  <si>
    <t>Разовые расходы 2013: приобретение лавочек, урн, вазонов, частичная установка системы видеонаблюдения</t>
  </si>
  <si>
    <t>Расходы на содержание обслуживающего персонала - заработнапя плата (1 уборщица помещений + совмещение дворника, 6 дней в неделю (13485 рублей на руки), дежурный сантехник, электрик и озеленитель (по 3500 рублей на руки), налоги с з/платы (30,5% с ФЗП и 13% налог с доходов), без стоимости расходных материалов, основных производственных средств)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</si>
</sst>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6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5.75390625" style="3" customWidth="1"/>
    <col min="2" max="2" width="66.75390625" style="3" customWidth="1"/>
    <col min="3" max="3" width="12.75390625" style="9" customWidth="1"/>
    <col min="4" max="4" width="12.75390625" style="3" customWidth="1"/>
    <col min="5" max="5" width="12.75390625" style="10" customWidth="1"/>
    <col min="6" max="16384" width="9.125" style="3" customWidth="1"/>
  </cols>
  <sheetData>
    <row r="1" spans="1:5" ht="16.5" customHeight="1">
      <c r="A1" s="23" t="s">
        <v>4</v>
      </c>
      <c r="B1" s="23"/>
      <c r="C1" s="23"/>
      <c r="D1" s="23"/>
      <c r="E1" s="23"/>
    </row>
    <row r="2" spans="1:5" ht="16.5" customHeight="1">
      <c r="A2" s="23" t="s">
        <v>12</v>
      </c>
      <c r="B2" s="23"/>
      <c r="C2" s="23"/>
      <c r="D2" s="23"/>
      <c r="E2" s="23"/>
    </row>
    <row r="3" spans="1:5" ht="16.5" customHeight="1">
      <c r="A3" s="23" t="s">
        <v>5</v>
      </c>
      <c r="B3" s="23"/>
      <c r="C3" s="23"/>
      <c r="D3" s="23"/>
      <c r="E3" s="23"/>
    </row>
    <row r="4" spans="1:5" ht="16.5" customHeight="1">
      <c r="A4" s="23" t="s">
        <v>24</v>
      </c>
      <c r="B4" s="23"/>
      <c r="C4" s="23"/>
      <c r="D4" s="23"/>
      <c r="E4" s="23"/>
    </row>
    <row r="5" spans="1:3" ht="9.75" customHeight="1">
      <c r="A5" s="1"/>
      <c r="B5" s="1"/>
      <c r="C5" s="1"/>
    </row>
    <row r="6" spans="1:5" s="4" customFormat="1" ht="45.75" customHeight="1">
      <c r="A6" s="2" t="s">
        <v>0</v>
      </c>
      <c r="B6" s="19" t="s">
        <v>1</v>
      </c>
      <c r="C6" s="19"/>
      <c r="D6" s="2" t="s">
        <v>2</v>
      </c>
      <c r="E6" s="2" t="s">
        <v>3</v>
      </c>
    </row>
    <row r="7" spans="1:5" s="4" customFormat="1" ht="18" customHeight="1">
      <c r="A7" s="19" t="s">
        <v>11</v>
      </c>
      <c r="B7" s="19"/>
      <c r="C7" s="19"/>
      <c r="D7" s="19"/>
      <c r="E7" s="19"/>
    </row>
    <row r="8" spans="1:5" ht="30" customHeight="1">
      <c r="A8" s="5">
        <v>1</v>
      </c>
      <c r="B8" s="17" t="s">
        <v>18</v>
      </c>
      <c r="C8" s="17"/>
      <c r="D8" s="6">
        <v>15</v>
      </c>
      <c r="E8" s="7">
        <f aca="true" t="shared" si="0" ref="E8:E15">D8*1000/$D$22</f>
        <v>2.5285089382790966</v>
      </c>
    </row>
    <row r="9" spans="1:5" ht="30" customHeight="1">
      <c r="A9" s="5">
        <v>2</v>
      </c>
      <c r="B9" s="17" t="s">
        <v>22</v>
      </c>
      <c r="C9" s="17"/>
      <c r="D9" s="6">
        <v>6</v>
      </c>
      <c r="E9" s="7">
        <f t="shared" si="0"/>
        <v>1.0114035753116386</v>
      </c>
    </row>
    <row r="10" spans="1:5" ht="73.5" customHeight="1">
      <c r="A10" s="5">
        <v>3</v>
      </c>
      <c r="B10" s="17" t="s">
        <v>26</v>
      </c>
      <c r="C10" s="17"/>
      <c r="D10" s="6">
        <v>35.9</v>
      </c>
      <c r="E10" s="7">
        <f t="shared" si="0"/>
        <v>6.051564725614638</v>
      </c>
    </row>
    <row r="11" spans="1:5" ht="45" customHeight="1">
      <c r="A11" s="5">
        <v>4</v>
      </c>
      <c r="B11" s="17" t="s">
        <v>19</v>
      </c>
      <c r="C11" s="17"/>
      <c r="D11" s="6">
        <v>20.9</v>
      </c>
      <c r="E11" s="7">
        <f t="shared" si="0"/>
        <v>3.5230557873355415</v>
      </c>
    </row>
    <row r="12" spans="1:5" ht="60" customHeight="1">
      <c r="A12" s="5">
        <v>5</v>
      </c>
      <c r="B12" s="17" t="s">
        <v>21</v>
      </c>
      <c r="C12" s="17"/>
      <c r="D12" s="6">
        <v>12</v>
      </c>
      <c r="E12" s="7">
        <f t="shared" si="0"/>
        <v>2.022807150623277</v>
      </c>
    </row>
    <row r="13" spans="1:5" ht="15" customHeight="1">
      <c r="A13" s="5">
        <v>6</v>
      </c>
      <c r="B13" s="17" t="s">
        <v>14</v>
      </c>
      <c r="C13" s="17"/>
      <c r="D13" s="6">
        <v>2.5</v>
      </c>
      <c r="E13" s="7">
        <f t="shared" si="0"/>
        <v>0.4214181563798494</v>
      </c>
    </row>
    <row r="14" spans="1:5" ht="30" customHeight="1">
      <c r="A14" s="5">
        <v>7</v>
      </c>
      <c r="B14" s="17" t="s">
        <v>25</v>
      </c>
      <c r="C14" s="17"/>
      <c r="D14" s="6">
        <v>10</v>
      </c>
      <c r="E14" s="7">
        <f t="shared" si="0"/>
        <v>1.6856726255193977</v>
      </c>
    </row>
    <row r="15" spans="1:5" ht="15" customHeight="1">
      <c r="A15" s="5">
        <v>8</v>
      </c>
      <c r="B15" s="17" t="s">
        <v>23</v>
      </c>
      <c r="C15" s="17"/>
      <c r="D15" s="6">
        <f>D16-D11-D8-D9-D10-D12-D13-D14</f>
        <v>2.1093600000000166</v>
      </c>
      <c r="E15" s="7">
        <f t="shared" si="0"/>
        <v>0.3555690409365625</v>
      </c>
    </row>
    <row r="16" spans="1:5" s="14" customFormat="1" ht="18" customHeight="1">
      <c r="A16" s="11">
        <v>9</v>
      </c>
      <c r="B16" s="18" t="s">
        <v>6</v>
      </c>
      <c r="C16" s="18"/>
      <c r="D16" s="12">
        <f>D22*(22-4.4)/1000</f>
        <v>104.40936000000002</v>
      </c>
      <c r="E16" s="13">
        <f>SUM(E8:E15)</f>
        <v>17.6</v>
      </c>
    </row>
    <row r="17" spans="1:5" ht="14.25" customHeight="1">
      <c r="A17" s="21" t="s">
        <v>13</v>
      </c>
      <c r="B17" s="21"/>
      <c r="C17" s="21"/>
      <c r="D17" s="21"/>
      <c r="E17" s="21"/>
    </row>
    <row r="18" spans="1:5" ht="60" customHeight="1">
      <c r="A18" s="5">
        <v>10</v>
      </c>
      <c r="B18" s="17" t="s">
        <v>20</v>
      </c>
      <c r="C18" s="17"/>
      <c r="D18" s="6">
        <f>D22*4.4/1000</f>
        <v>26.102340000000005</v>
      </c>
      <c r="E18" s="7">
        <f>D18*1000/$D$22</f>
        <v>4.4</v>
      </c>
    </row>
    <row r="19" spans="1:5" s="14" customFormat="1" ht="18" customHeight="1">
      <c r="A19" s="11">
        <v>11</v>
      </c>
      <c r="B19" s="18" t="s">
        <v>7</v>
      </c>
      <c r="C19" s="18"/>
      <c r="D19" s="12">
        <f>D16+D18</f>
        <v>130.51170000000002</v>
      </c>
      <c r="E19" s="13">
        <f>E16+E18</f>
        <v>22</v>
      </c>
    </row>
    <row r="20" spans="1:5" s="14" customFormat="1" ht="15" customHeight="1">
      <c r="A20" s="11"/>
      <c r="B20" s="22" t="s">
        <v>15</v>
      </c>
      <c r="C20" s="22"/>
      <c r="D20" s="6">
        <v>5828</v>
      </c>
      <c r="E20" s="13"/>
    </row>
    <row r="21" spans="1:5" s="14" customFormat="1" ht="18" customHeight="1">
      <c r="A21" s="11"/>
      <c r="B21" s="22" t="s">
        <v>16</v>
      </c>
      <c r="C21" s="22"/>
      <c r="D21" s="6">
        <f>208.7/2</f>
        <v>104.35</v>
      </c>
      <c r="E21" s="13"/>
    </row>
    <row r="22" spans="1:5" ht="18" customHeight="1">
      <c r="A22" s="16">
        <v>12</v>
      </c>
      <c r="B22" s="20" t="s">
        <v>17</v>
      </c>
      <c r="C22" s="20"/>
      <c r="D22" s="15">
        <f>D20+D21</f>
        <v>5932.35</v>
      </c>
      <c r="E22" s="8"/>
    </row>
    <row r="24" ht="15">
      <c r="A24" s="3" t="s">
        <v>8</v>
      </c>
    </row>
    <row r="25" spans="1:4" ht="15">
      <c r="A25" s="3" t="s">
        <v>9</v>
      </c>
      <c r="D25" s="3" t="s">
        <v>10</v>
      </c>
    </row>
  </sheetData>
  <sheetProtection/>
  <mergeCells count="21">
    <mergeCell ref="A1:E1"/>
    <mergeCell ref="A2:E2"/>
    <mergeCell ref="B15:C15"/>
    <mergeCell ref="A3:E3"/>
    <mergeCell ref="B12:C12"/>
    <mergeCell ref="A4:E4"/>
    <mergeCell ref="A7:E7"/>
    <mergeCell ref="B22:C22"/>
    <mergeCell ref="A17:E17"/>
    <mergeCell ref="B18:C18"/>
    <mergeCell ref="B19:C19"/>
    <mergeCell ref="B11:C11"/>
    <mergeCell ref="B20:C20"/>
    <mergeCell ref="B21:C21"/>
    <mergeCell ref="B9:C9"/>
    <mergeCell ref="B16:C16"/>
    <mergeCell ref="B13:C13"/>
    <mergeCell ref="B14:C14"/>
    <mergeCell ref="B10:C10"/>
    <mergeCell ref="B6:C6"/>
    <mergeCell ref="B8:C8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</cp:lastModifiedBy>
  <cp:lastPrinted>2013-01-24T06:30:28Z</cp:lastPrinted>
  <dcterms:created xsi:type="dcterms:W3CDTF">2007-04-05T10:34:14Z</dcterms:created>
  <dcterms:modified xsi:type="dcterms:W3CDTF">2013-02-27T12:06:28Z</dcterms:modified>
  <cp:category/>
  <cp:version/>
  <cp:contentType/>
  <cp:contentStatus/>
</cp:coreProperties>
</file>