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2013 с июня" sheetId="3" r:id="rId1"/>
  </sheets>
  <calcPr calcId="145621"/>
</workbook>
</file>

<file path=xl/calcChain.xml><?xml version="1.0" encoding="utf-8"?>
<calcChain xmlns="http://schemas.openxmlformats.org/spreadsheetml/2006/main">
  <c r="F22" i="3" l="1"/>
  <c r="G22" i="3"/>
  <c r="G18" i="3"/>
  <c r="G17" i="3"/>
  <c r="G16" i="3"/>
  <c r="G15" i="3"/>
  <c r="F14" i="3"/>
  <c r="G14" i="3" s="1"/>
  <c r="G13" i="3"/>
  <c r="G12" i="3"/>
  <c r="G11" i="3"/>
  <c r="G10" i="3"/>
  <c r="G9" i="3"/>
  <c r="D14" i="3" l="1"/>
  <c r="E14" i="3" s="1"/>
  <c r="D20" i="3" l="1"/>
  <c r="D19" i="3" s="1"/>
  <c r="D22" i="3"/>
  <c r="E13" i="3"/>
  <c r="E22" i="3" l="1"/>
  <c r="E16" i="3"/>
  <c r="E18" i="3"/>
  <c r="E17" i="3"/>
  <c r="E11" i="3"/>
  <c r="F20" i="3" s="1"/>
  <c r="E10" i="3"/>
  <c r="E12" i="3"/>
  <c r="E15" i="3"/>
  <c r="E9" i="3"/>
  <c r="F19" i="3" l="1"/>
  <c r="G19" i="3" s="1"/>
  <c r="G20" i="3" s="1"/>
  <c r="G23" i="3" s="1"/>
  <c r="F23" i="3"/>
  <c r="D23" i="3"/>
  <c r="E19" i="3"/>
  <c r="E20" i="3" s="1"/>
  <c r="E23" i="3" s="1"/>
</calcChain>
</file>

<file path=xl/sharedStrings.xml><?xml version="1.0" encoding="utf-8"?>
<sst xmlns="http://schemas.openxmlformats.org/spreadsheetml/2006/main" count="34" uniqueCount="32">
  <si>
    <t>№</t>
  </si>
  <si>
    <t>группа затрат</t>
  </si>
  <si>
    <t>сумма, тыс.р. в мес.</t>
  </si>
  <si>
    <t>руб. на 1 кв.м.</t>
  </si>
  <si>
    <t>Плановый расчет затрат на техобслуживание</t>
  </si>
  <si>
    <t>в Адлерском районе города Сочи</t>
  </si>
  <si>
    <t>затраты на содержание УК</t>
  </si>
  <si>
    <t>Итого затрат, направленных на техсодержание</t>
  </si>
  <si>
    <t>Всего плановые среднемесячные затраты</t>
  </si>
  <si>
    <t>директор управляющей компании</t>
  </si>
  <si>
    <t>ООО "Элит Тауэрс"</t>
  </si>
  <si>
    <t>Кондратчик Н.В.</t>
  </si>
  <si>
    <t>затраты, направленные на техническое содержание</t>
  </si>
  <si>
    <t>собственник</t>
  </si>
  <si>
    <t>жилого дома по ул. Кирова, 30</t>
  </si>
  <si>
    <t>с 1 июня 2013 года</t>
  </si>
  <si>
    <t>Расходы на содержание обслуживающего персонала (3 уборщицы помещений, сантехник, электрик, дворник)</t>
  </si>
  <si>
    <t>Расходы на содержание технического персонала (главный инженер, комендант)</t>
  </si>
  <si>
    <t>Благоустройство придомовой территории, в том числе оплата по договору за озеленение - 5,0 т.р.</t>
  </si>
  <si>
    <t>Деньгуб Е.А.</t>
  </si>
  <si>
    <t>Расходы на налоги с заработной платы обслуживающего и технического персонала</t>
  </si>
  <si>
    <t>Круглосуточный пост охраны</t>
  </si>
  <si>
    <t>Расходы Управляющей компании (20% от итоговой суммы)</t>
  </si>
  <si>
    <t>с учетом обслуживания инженерных систем</t>
  </si>
  <si>
    <t>без учета обслуживания инженерных систем</t>
  </si>
  <si>
    <t>Техническое обслуживание инженерных систем, установленных в доме (насосы водоснабжения - 4,0 т.р., теплоузел - 4,0 т.р., системы пожарной сигнализации и системы видеонаблюдения - 16,0 т.р., пожарной вентиляции - 8,0 т.р., вывод сигнала на пульт 01 - 2,5 т.р.)</t>
  </si>
  <si>
    <t>Затраты, направленные на повышение безопасности дома (устройство системы видеонаблюдения (1 этап - 1, 2 этаж и придомовая территория), установка дополнительных дверей перед охранным постом для контроля доступа в жилую часть дома 3-х лиц)</t>
  </si>
  <si>
    <t>Организация текущего ремонта (расходные материалы по уборке дома, хоз.инвентарь, лампочки, мелкий косметический ремонт, замена замков, доводчиков и т.п.)</t>
  </si>
  <si>
    <t>Вывоз бытового мусора, 1 контейнер (приобретение контейнера, устройство площадки, вывоз и захоронение 1 раз в день, налог за негативное воздействие на окружающую среду)</t>
  </si>
  <si>
    <t>Прочие расходы (в том числе налоговые платежи по УСН)</t>
  </si>
  <si>
    <t>Общая площадь</t>
  </si>
  <si>
    <t>Обслуживание лифтов (техническое обслуживание - 24,0, обязательное страхование - 1,5, ежегодная проверка - 3,5)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</si>
</sst>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b/>
      <i/>
      <sz val="10"/>
      <name val="Bookman Old Style"/>
      <family val="1"/>
      <charset val="204"/>
    </font>
    <font>
      <sz val="9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/>
    <xf numFmtId="164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H1" sqref="H1"/>
    </sheetView>
  </sheetViews>
  <sheetFormatPr defaultRowHeight="15" x14ac:dyDescent="0.3"/>
  <cols>
    <col min="1" max="1" width="5.7109375" style="3" customWidth="1"/>
    <col min="2" max="2" width="66.7109375" style="3" customWidth="1"/>
    <col min="3" max="3" width="12.7109375" style="9" customWidth="1"/>
    <col min="4" max="4" width="9.7109375" style="3" customWidth="1"/>
    <col min="5" max="5" width="9.7109375" style="10" customWidth="1"/>
    <col min="6" max="7" width="9.7109375" style="3" customWidth="1"/>
    <col min="8" max="16384" width="9.140625" style="3"/>
  </cols>
  <sheetData>
    <row r="1" spans="1:7" ht="16.5" customHeight="1" x14ac:dyDescent="0.3">
      <c r="A1" s="24" t="s">
        <v>4</v>
      </c>
      <c r="B1" s="24"/>
      <c r="C1" s="24"/>
      <c r="D1" s="24"/>
      <c r="E1" s="24"/>
      <c r="F1" s="24"/>
      <c r="G1" s="24"/>
    </row>
    <row r="2" spans="1:7" ht="16.5" customHeight="1" x14ac:dyDescent="0.3">
      <c r="A2" s="24" t="s">
        <v>14</v>
      </c>
      <c r="B2" s="24"/>
      <c r="C2" s="24"/>
      <c r="D2" s="24"/>
      <c r="E2" s="24"/>
      <c r="F2" s="24"/>
      <c r="G2" s="24"/>
    </row>
    <row r="3" spans="1:7" ht="16.5" customHeight="1" x14ac:dyDescent="0.3">
      <c r="A3" s="24" t="s">
        <v>5</v>
      </c>
      <c r="B3" s="24"/>
      <c r="C3" s="24"/>
      <c r="D3" s="24"/>
      <c r="E3" s="24"/>
      <c r="F3" s="24"/>
      <c r="G3" s="24"/>
    </row>
    <row r="4" spans="1:7" ht="16.5" customHeight="1" x14ac:dyDescent="0.3">
      <c r="A4" s="24" t="s">
        <v>15</v>
      </c>
      <c r="B4" s="24"/>
      <c r="C4" s="24"/>
      <c r="D4" s="24"/>
      <c r="E4" s="24"/>
      <c r="F4" s="24"/>
      <c r="G4" s="24"/>
    </row>
    <row r="5" spans="1:7" ht="9.75" customHeight="1" x14ac:dyDescent="0.3">
      <c r="A5" s="1"/>
      <c r="B5" s="1"/>
      <c r="C5" s="1"/>
    </row>
    <row r="6" spans="1:7" s="4" customFormat="1" ht="45.75" customHeight="1" x14ac:dyDescent="0.2">
      <c r="A6" s="25" t="s">
        <v>0</v>
      </c>
      <c r="B6" s="27" t="s">
        <v>1</v>
      </c>
      <c r="C6" s="28"/>
      <c r="D6" s="2" t="s">
        <v>2</v>
      </c>
      <c r="E6" s="2" t="s">
        <v>3</v>
      </c>
      <c r="F6" s="16" t="s">
        <v>2</v>
      </c>
      <c r="G6" s="16" t="s">
        <v>3</v>
      </c>
    </row>
    <row r="7" spans="1:7" s="4" customFormat="1" ht="45.75" customHeight="1" x14ac:dyDescent="0.2">
      <c r="A7" s="26"/>
      <c r="B7" s="29"/>
      <c r="C7" s="30"/>
      <c r="D7" s="31" t="s">
        <v>23</v>
      </c>
      <c r="E7" s="32"/>
      <c r="F7" s="31" t="s">
        <v>24</v>
      </c>
      <c r="G7" s="32"/>
    </row>
    <row r="8" spans="1:7" s="4" customFormat="1" ht="18" customHeight="1" x14ac:dyDescent="0.2">
      <c r="A8" s="33" t="s">
        <v>12</v>
      </c>
      <c r="B8" s="34"/>
      <c r="C8" s="34"/>
      <c r="D8" s="34"/>
      <c r="E8" s="34"/>
      <c r="F8" s="34"/>
      <c r="G8" s="35"/>
    </row>
    <row r="9" spans="1:7" ht="18" customHeight="1" x14ac:dyDescent="0.3">
      <c r="A9" s="5">
        <v>1</v>
      </c>
      <c r="B9" s="18" t="s">
        <v>21</v>
      </c>
      <c r="C9" s="18"/>
      <c r="D9" s="6">
        <v>117</v>
      </c>
      <c r="E9" s="7">
        <f t="shared" ref="E9:E19" si="0">D9*1000/$D$24</f>
        <v>8.1430957683741649</v>
      </c>
      <c r="F9" s="6">
        <v>117</v>
      </c>
      <c r="G9" s="7">
        <f t="shared" ref="G9:G19" si="1">F9*1000/$D$24</f>
        <v>8.1430957683741649</v>
      </c>
    </row>
    <row r="10" spans="1:7" ht="30" customHeight="1" x14ac:dyDescent="0.3">
      <c r="A10" s="5">
        <v>2</v>
      </c>
      <c r="B10" s="18" t="s">
        <v>31</v>
      </c>
      <c r="C10" s="18"/>
      <c r="D10" s="6">
        <v>29</v>
      </c>
      <c r="E10" s="7">
        <f t="shared" si="0"/>
        <v>2.0183741648106905</v>
      </c>
      <c r="F10" s="6">
        <v>29</v>
      </c>
      <c r="G10" s="7">
        <f t="shared" si="1"/>
        <v>2.0183741648106905</v>
      </c>
    </row>
    <row r="11" spans="1:7" ht="58.5" customHeight="1" x14ac:dyDescent="0.3">
      <c r="A11" s="5">
        <v>3</v>
      </c>
      <c r="B11" s="18" t="s">
        <v>25</v>
      </c>
      <c r="C11" s="18"/>
      <c r="D11" s="6">
        <v>34.5</v>
      </c>
      <c r="E11" s="7">
        <f t="shared" si="0"/>
        <v>2.4011692650334076</v>
      </c>
      <c r="F11" s="6">
        <v>0</v>
      </c>
      <c r="G11" s="7">
        <f t="shared" si="1"/>
        <v>0</v>
      </c>
    </row>
    <row r="12" spans="1:7" ht="30" customHeight="1" x14ac:dyDescent="0.3">
      <c r="A12" s="5">
        <v>4</v>
      </c>
      <c r="B12" s="18" t="s">
        <v>16</v>
      </c>
      <c r="C12" s="18"/>
      <c r="D12" s="6">
        <v>55.1</v>
      </c>
      <c r="E12" s="7">
        <f t="shared" si="0"/>
        <v>3.8349109131403116</v>
      </c>
      <c r="F12" s="6">
        <v>55.1</v>
      </c>
      <c r="G12" s="7">
        <f t="shared" si="1"/>
        <v>3.8349109131403116</v>
      </c>
    </row>
    <row r="13" spans="1:7" ht="18" customHeight="1" x14ac:dyDescent="0.3">
      <c r="A13" s="5">
        <v>5</v>
      </c>
      <c r="B13" s="18" t="s">
        <v>17</v>
      </c>
      <c r="C13" s="18"/>
      <c r="D13" s="6">
        <v>30.6</v>
      </c>
      <c r="E13" s="7">
        <f t="shared" si="0"/>
        <v>2.1297327394209353</v>
      </c>
      <c r="F13" s="6">
        <v>30.6</v>
      </c>
      <c r="G13" s="7">
        <f t="shared" si="1"/>
        <v>2.1297327394209353</v>
      </c>
    </row>
    <row r="14" spans="1:7" ht="30" customHeight="1" x14ac:dyDescent="0.3">
      <c r="A14" s="5">
        <v>6</v>
      </c>
      <c r="B14" s="18" t="s">
        <v>20</v>
      </c>
      <c r="C14" s="18"/>
      <c r="D14" s="6">
        <f>(D12+D13)*0.305</f>
        <v>26.138500000000001</v>
      </c>
      <c r="E14" s="7">
        <f t="shared" si="0"/>
        <v>1.8192163140311803</v>
      </c>
      <c r="F14" s="6">
        <f>(F12+F13)*0.305</f>
        <v>26.138500000000001</v>
      </c>
      <c r="G14" s="7">
        <f t="shared" si="1"/>
        <v>1.8192163140311803</v>
      </c>
    </row>
    <row r="15" spans="1:7" ht="45" customHeight="1" x14ac:dyDescent="0.3">
      <c r="A15" s="5">
        <v>7</v>
      </c>
      <c r="B15" s="18" t="s">
        <v>27</v>
      </c>
      <c r="C15" s="18"/>
      <c r="D15" s="6">
        <v>15</v>
      </c>
      <c r="E15" s="7">
        <f t="shared" si="0"/>
        <v>1.0439866369710469</v>
      </c>
      <c r="F15" s="6">
        <v>15</v>
      </c>
      <c r="G15" s="7">
        <f t="shared" si="1"/>
        <v>1.0439866369710469</v>
      </c>
    </row>
    <row r="16" spans="1:7" ht="60" customHeight="1" x14ac:dyDescent="0.3">
      <c r="A16" s="5">
        <v>8</v>
      </c>
      <c r="B16" s="18" t="s">
        <v>26</v>
      </c>
      <c r="C16" s="18"/>
      <c r="D16" s="6">
        <v>27</v>
      </c>
      <c r="E16" s="7">
        <f t="shared" si="0"/>
        <v>1.8791759465478841</v>
      </c>
      <c r="F16" s="6">
        <v>27</v>
      </c>
      <c r="G16" s="7">
        <f t="shared" si="1"/>
        <v>1.8791759465478841</v>
      </c>
    </row>
    <row r="17" spans="1:7" ht="30" customHeight="1" x14ac:dyDescent="0.3">
      <c r="A17" s="5">
        <v>9</v>
      </c>
      <c r="B17" s="18" t="s">
        <v>18</v>
      </c>
      <c r="C17" s="18"/>
      <c r="D17" s="6">
        <v>10</v>
      </c>
      <c r="E17" s="7">
        <f t="shared" si="0"/>
        <v>0.69599109131403114</v>
      </c>
      <c r="F17" s="6">
        <v>10</v>
      </c>
      <c r="G17" s="7">
        <f t="shared" si="1"/>
        <v>0.69599109131403114</v>
      </c>
    </row>
    <row r="18" spans="1:7" ht="45" customHeight="1" x14ac:dyDescent="0.3">
      <c r="A18" s="5">
        <v>10</v>
      </c>
      <c r="B18" s="18" t="s">
        <v>28</v>
      </c>
      <c r="C18" s="18"/>
      <c r="D18" s="6">
        <v>27</v>
      </c>
      <c r="E18" s="7">
        <f t="shared" si="0"/>
        <v>1.8791759465478841</v>
      </c>
      <c r="F18" s="6">
        <v>27</v>
      </c>
      <c r="G18" s="7">
        <f t="shared" si="1"/>
        <v>1.8791759465478841</v>
      </c>
    </row>
    <row r="19" spans="1:7" ht="18" customHeight="1" x14ac:dyDescent="0.3">
      <c r="A19" s="5">
        <v>11</v>
      </c>
      <c r="B19" s="18" t="s">
        <v>29</v>
      </c>
      <c r="C19" s="18"/>
      <c r="D19" s="6">
        <f>D20-D9-D10-D11-D12-D15-D16-D17-D18-D13-D14</f>
        <v>7.9766999999999513</v>
      </c>
      <c r="E19" s="7">
        <f t="shared" si="0"/>
        <v>0.55517121380845991</v>
      </c>
      <c r="F19" s="6">
        <f>F20-F9-F10-F11-F12-F15-F16-F17-F18-F13-F14</f>
        <v>7.9767000000000081</v>
      </c>
      <c r="G19" s="7">
        <f t="shared" si="1"/>
        <v>0.55517121380846379</v>
      </c>
    </row>
    <row r="20" spans="1:7" s="15" customFormat="1" ht="18" customHeight="1" x14ac:dyDescent="0.2">
      <c r="A20" s="12">
        <v>12</v>
      </c>
      <c r="B20" s="20" t="s">
        <v>7</v>
      </c>
      <c r="C20" s="20"/>
      <c r="D20" s="13">
        <f>D24*(33-6.6)/1000</f>
        <v>379.31519999999995</v>
      </c>
      <c r="E20" s="14">
        <f>SUM(E9:E19)</f>
        <v>26.4</v>
      </c>
      <c r="F20" s="13">
        <f>F24*(33-6.6-E11)/1000</f>
        <v>344.8152</v>
      </c>
      <c r="G20" s="14">
        <f>SUM(G9:G19)</f>
        <v>23.998830734966592</v>
      </c>
    </row>
    <row r="21" spans="1:7" ht="18" customHeight="1" x14ac:dyDescent="0.3">
      <c r="A21" s="21" t="s">
        <v>6</v>
      </c>
      <c r="B21" s="22"/>
      <c r="C21" s="22"/>
      <c r="D21" s="22"/>
      <c r="E21" s="22"/>
      <c r="F21" s="22"/>
      <c r="G21" s="23"/>
    </row>
    <row r="22" spans="1:7" ht="18" customHeight="1" x14ac:dyDescent="0.3">
      <c r="A22" s="5">
        <v>13</v>
      </c>
      <c r="B22" s="18" t="s">
        <v>22</v>
      </c>
      <c r="C22" s="18"/>
      <c r="D22" s="6">
        <f>D24*6.6/1000</f>
        <v>94.828799999999987</v>
      </c>
      <c r="E22" s="7">
        <f>D22*1000/$D$24</f>
        <v>6.5999999999999988</v>
      </c>
      <c r="F22" s="6">
        <f>F24*6/1000</f>
        <v>86.207999999999998</v>
      </c>
      <c r="G22" s="7">
        <f>F22*1000/$D$24</f>
        <v>6</v>
      </c>
    </row>
    <row r="23" spans="1:7" s="11" customFormat="1" ht="18" customHeight="1" x14ac:dyDescent="0.2">
      <c r="A23" s="36">
        <v>14</v>
      </c>
      <c r="B23" s="37" t="s">
        <v>8</v>
      </c>
      <c r="C23" s="37"/>
      <c r="D23" s="38">
        <f>D20+D22</f>
        <v>474.14399999999995</v>
      </c>
      <c r="E23" s="39">
        <f>E20+E22</f>
        <v>33</v>
      </c>
      <c r="F23" s="38">
        <f>F20+F22</f>
        <v>431.02319999999997</v>
      </c>
      <c r="G23" s="39">
        <f>G20+G22</f>
        <v>29.998830734966592</v>
      </c>
    </row>
    <row r="24" spans="1:7" ht="18" customHeight="1" x14ac:dyDescent="0.3">
      <c r="A24" s="8"/>
      <c r="B24" s="19" t="s">
        <v>30</v>
      </c>
      <c r="C24" s="19"/>
      <c r="D24" s="17">
        <v>14368</v>
      </c>
      <c r="E24" s="8"/>
      <c r="F24" s="17">
        <v>14368</v>
      </c>
      <c r="G24" s="8"/>
    </row>
    <row r="26" spans="1:7" x14ac:dyDescent="0.3">
      <c r="A26" s="3" t="s">
        <v>9</v>
      </c>
    </row>
    <row r="27" spans="1:7" x14ac:dyDescent="0.3">
      <c r="A27" s="3" t="s">
        <v>10</v>
      </c>
      <c r="D27" s="3" t="s">
        <v>11</v>
      </c>
    </row>
    <row r="29" spans="1:7" x14ac:dyDescent="0.3">
      <c r="A29" s="3" t="s">
        <v>13</v>
      </c>
      <c r="D29" s="3" t="s">
        <v>19</v>
      </c>
    </row>
  </sheetData>
  <mergeCells count="25">
    <mergeCell ref="A8:G8"/>
    <mergeCell ref="B15:C15"/>
    <mergeCell ref="B16:C16"/>
    <mergeCell ref="B17:C17"/>
    <mergeCell ref="B12:C12"/>
    <mergeCell ref="B13:C13"/>
    <mergeCell ref="B14:C14"/>
    <mergeCell ref="B11:C11"/>
    <mergeCell ref="B9:C9"/>
    <mergeCell ref="A1:G1"/>
    <mergeCell ref="A2:G2"/>
    <mergeCell ref="A3:G3"/>
    <mergeCell ref="A4:G4"/>
    <mergeCell ref="A6:A7"/>
    <mergeCell ref="B6:C7"/>
    <mergeCell ref="F7:G7"/>
    <mergeCell ref="D7:E7"/>
    <mergeCell ref="B23:C23"/>
    <mergeCell ref="B10:C10"/>
    <mergeCell ref="B24:C24"/>
    <mergeCell ref="B18:C18"/>
    <mergeCell ref="B19:C19"/>
    <mergeCell ref="B20:C20"/>
    <mergeCell ref="B22:C22"/>
    <mergeCell ref="A21:G21"/>
  </mergeCells>
  <phoneticPr fontId="1" type="noConversion"/>
  <pageMargins left="0.19685039370078741" right="0.19685039370078741" top="0.59055118110236227" bottom="0.59055118110236227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 с июня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2013-05-30T06:24:37Z</cp:lastPrinted>
  <dcterms:created xsi:type="dcterms:W3CDTF">2007-04-05T10:34:14Z</dcterms:created>
  <dcterms:modified xsi:type="dcterms:W3CDTF">2013-05-30T08:52:07Z</dcterms:modified>
</cp:coreProperties>
</file>